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<sst xmlns="http://schemas.openxmlformats.org/spreadsheetml/2006/main" count="131" uniqueCount="94">
  <si>
    <t>ANEXO I - Despesas, Repasses e Receitas</t>
  </si>
  <si>
    <t>TRT 15ª Região</t>
  </si>
  <si>
    <t>Nome do Órgão : TRIBUNAL REGIONAL DO TRABALHO DA 15ª REGIÃO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</si>
  <si>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</si>
  <si>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</si>
  <si>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</si>
  <si>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</si>
  <si>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</si>
  <si>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</si>
  <si>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</si>
  <si>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</si>
  <si>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</si>
  <si>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</si>
  <si>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</si>
  <si>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</si>
  <si>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</si>
  <si>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</si>
  <si>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</si>
  <si>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</si>
  <si>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</si>
  <si>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</si>
  <si>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</si>
  <si>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</si>
  <si>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</si>
  <si>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</si>
  <si>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</si>
  <si>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</si>
  <si>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</si>
  <si>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</si>
  <si>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</si>
  <si>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</si>
  <si>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</si>
  <si>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</si>
  <si>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</si>
  <si>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</si>
  <si>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</si>
  <si>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</si>
  <si>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</si>
  <si>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</si>
  <si>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</si>
  <si>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</si>
  <si>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</si>
  <si>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</si>
  <si>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</si>
  <si>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</si>
  <si>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</si>
  <si>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</si>
  <si>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</si>
  <si>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</si>
  <si>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</si>
  <si>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</si>
  <si>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</si>
  <si>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</si>
  <si>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</si>
  <si>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</si>
  <si>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</si>
  <si>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</si>
  <si>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</si>
  <si>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</si>
  <si>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</si>
  <si>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</si>
  <si>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</si>
  <si>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</si>
  <si>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</si>
  <si>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</si>
  <si>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</si>
  <si>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</si>
  <si>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</si>
  <si>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</si>
  <si>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</si>
  <si>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</si>
  <si>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</si>
  <si>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</si>
  <si>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</si>
  <si>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</si>
  <si>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</si>
  <si>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</si>
  <si>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</si>
  <si>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</si>
  <si>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</si>
  <si>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</si>
  <si>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</si>
  <si>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</si>
  <si>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</si>
  <si>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Sigla:</t>
  </si>
  <si>
    <t>FONTE: SIAFI-Sistema Integrado de Administração Financeira do Governo Federal.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</si>
  <si>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</si>
  <si>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 xml:space="preserve">Notas Explicativas: </t>
  </si>
  <si>
    <t>1. Demonstrativo das despesas realizadas no mês, ou seja, cujos empenhos foram liquidados nos termos do art.63 da Lei 4.320, de 17 de março de 1964.</t>
  </si>
  <si>
    <t>serviços médicos e hospitalares, odontológicos e laboratoriais</t>
  </si>
  <si>
    <t>Responsável pela Informação : SECRETARIA DE ORÇAMENTO E FINANÇAS</t>
  </si>
  <si>
    <t>Autoridade Máxima: DESEMBARGADOR  PRESIDENTE DO TRIBUNAL</t>
  </si>
  <si>
    <t>Mês de Referência (MM/AAAA) : 06/2013</t>
  </si>
  <si>
    <t>Data da Publicação: 20/07/2013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</si>
</sst>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/>
    </xf>
    <xf numFmtId="39" fontId="2" fillId="0" borderId="4" xfId="0" applyNumberFormat="1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1181100</xdr:colOff>
      <xdr:row>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88"/>
  <sheetViews>
    <sheetView showGridLines="0" tabSelected="1" workbookViewId="0" topLeftCell="A63">
      <selection activeCell="D54" sqref="D54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421875" style="0" customWidth="1"/>
    <col min="5" max="20" width="11.7109375" style="0" customWidth="1"/>
  </cols>
  <sheetData>
    <row r="1" ht="12.75"/>
    <row r="2" ht="12.75"/>
    <row r="3" ht="12.75"/>
    <row r="4" ht="12.75"/>
    <row r="5" ht="12.75"/>
    <row r="6" ht="12.75"/>
    <row r="7" ht="12.75"/>
    <row r="8" spans="1:3" s="3" customFormat="1" ht="15.7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7" t="s">
        <v>84</v>
      </c>
      <c r="B10" s="8" t="s">
        <v>1</v>
      </c>
      <c r="C10" s="9"/>
    </row>
    <row r="11" spans="1:3" s="3" customFormat="1" ht="15">
      <c r="A11" s="7" t="s">
        <v>2</v>
      </c>
      <c r="B11" s="8"/>
      <c r="C11" s="9"/>
    </row>
    <row r="12" spans="1:3" s="3" customFormat="1" ht="15">
      <c r="A12" s="7" t="s">
        <v>91</v>
      </c>
      <c r="B12" s="8"/>
      <c r="C12" s="9"/>
    </row>
    <row r="13" spans="1:3" s="3" customFormat="1" ht="15">
      <c r="A13" s="7" t="s">
        <v>90</v>
      </c>
      <c r="B13" s="8"/>
      <c r="C13" s="9"/>
    </row>
    <row r="14" spans="1:3" s="3" customFormat="1" ht="15">
      <c r="A14" s="7" t="s">
        <v>92</v>
      </c>
      <c r="B14" s="8"/>
      <c r="C14" s="9"/>
    </row>
    <row r="15" spans="1:3" s="3" customFormat="1" ht="15">
      <c r="A15" s="7" t="s">
        <v>93</v>
      </c>
      <c r="B15" s="8"/>
      <c r="C15" s="9"/>
    </row>
    <row r="16" spans="1:3" s="3" customFormat="1" ht="21" customHeight="1">
      <c r="A16" s="4"/>
      <c r="C16" s="1"/>
    </row>
    <row r="17" spans="1:3" s="3" customFormat="1" ht="18.75" customHeight="1">
      <c r="A17" s="4" t="s">
        <v>3</v>
      </c>
      <c r="C17" s="1"/>
    </row>
    <row r="18" spans="1:3" s="3" customFormat="1" ht="18.75" customHeight="1">
      <c r="A18" s="15" t="s">
        <v>4</v>
      </c>
      <c r="B18" s="15" t="s">
        <v>5</v>
      </c>
      <c r="C18" s="16" t="s">
        <v>6</v>
      </c>
    </row>
    <row r="19" spans="1:4" s="3" customFormat="1" ht="18.75" customHeight="1">
      <c r="A19" s="10" t="s">
        <v>7</v>
      </c>
      <c r="B19" s="10" t="s">
        <v>8</v>
      </c>
      <c r="C19" s="11">
        <v>49991457.9</v>
      </c>
      <c r="D19" s="5"/>
    </row>
    <row r="20" spans="1:3" s="3" customFormat="1" ht="18.75" customHeight="1">
      <c r="A20" s="10" t="s">
        <v>9</v>
      </c>
      <c r="B20" s="10" t="s">
        <v>10</v>
      </c>
      <c r="C20" s="11">
        <v>13464591.61</v>
      </c>
    </row>
    <row r="21" spans="1:3" s="3" customFormat="1" ht="18.75" customHeight="1">
      <c r="A21" s="10" t="s">
        <v>11</v>
      </c>
      <c r="B21" s="10" t="s">
        <v>12</v>
      </c>
      <c r="C21" s="11">
        <v>8953334.49</v>
      </c>
    </row>
    <row r="22" spans="1:3" s="3" customFormat="1" ht="76.5" customHeight="1">
      <c r="A22" s="10" t="s">
        <v>13</v>
      </c>
      <c r="B22" s="10" t="s">
        <v>14</v>
      </c>
      <c r="C22" s="11">
        <v>0</v>
      </c>
    </row>
    <row r="23" spans="1:4" s="3" customFormat="1" ht="19.5" customHeight="1">
      <c r="A23" s="10"/>
      <c r="B23" s="10" t="s">
        <v>15</v>
      </c>
      <c r="C23" s="11">
        <f>SUM(C19:C22)</f>
        <v>72409384</v>
      </c>
      <c r="D23" s="5"/>
    </row>
    <row r="24" spans="1:3" s="3" customFormat="1" ht="21" customHeight="1">
      <c r="A24" s="4"/>
      <c r="C24" s="1"/>
    </row>
    <row r="25" spans="1:3" s="3" customFormat="1" ht="19.5" customHeight="1">
      <c r="A25" s="4" t="s">
        <v>16</v>
      </c>
      <c r="C25" s="1"/>
    </row>
    <row r="26" spans="1:3" s="3" customFormat="1" ht="18.75" customHeight="1">
      <c r="A26" s="15" t="s">
        <v>4</v>
      </c>
      <c r="B26" s="15" t="s">
        <v>5</v>
      </c>
      <c r="C26" s="16" t="s">
        <v>6</v>
      </c>
    </row>
    <row r="27" spans="1:4" s="3" customFormat="1" ht="18.75" customHeight="1">
      <c r="A27" s="10" t="s">
        <v>7</v>
      </c>
      <c r="B27" s="10" t="s">
        <v>17</v>
      </c>
      <c r="C27" s="11">
        <v>34485.26</v>
      </c>
      <c r="D27" s="5"/>
    </row>
    <row r="28" spans="1:3" s="3" customFormat="1" ht="18.75" customHeight="1">
      <c r="A28" s="10" t="s">
        <v>9</v>
      </c>
      <c r="B28" s="10" t="s">
        <v>18</v>
      </c>
      <c r="C28" s="11">
        <v>2746409.17</v>
      </c>
    </row>
    <row r="29" spans="1:3" s="3" customFormat="1" ht="18.75" customHeight="1">
      <c r="A29" s="10" t="s">
        <v>11</v>
      </c>
      <c r="B29" s="10" t="s">
        <v>19</v>
      </c>
      <c r="C29" s="11">
        <v>371303.46</v>
      </c>
    </row>
    <row r="30" spans="1:3" s="3" customFormat="1" ht="33" customHeight="1">
      <c r="A30" s="10" t="s">
        <v>13</v>
      </c>
      <c r="B30" s="10" t="s">
        <v>20</v>
      </c>
      <c r="C30" s="11">
        <v>1264991.07</v>
      </c>
    </row>
    <row r="31" spans="1:3" s="3" customFormat="1" ht="17.25" customHeight="1">
      <c r="A31" s="10" t="s">
        <v>21</v>
      </c>
      <c r="B31" s="10" t="s">
        <v>22</v>
      </c>
      <c r="C31" s="11">
        <f>22398.72+97499.18+331810.07</f>
        <v>451707.97</v>
      </c>
    </row>
    <row r="32" spans="1:3" s="3" customFormat="1" ht="17.25" customHeight="1">
      <c r="A32" s="10" t="s">
        <v>23</v>
      </c>
      <c r="B32" s="10" t="s">
        <v>24</v>
      </c>
      <c r="C32" s="11">
        <f>21208.88+7511.04+24511.87</f>
        <v>53231.79</v>
      </c>
    </row>
    <row r="33" spans="1:3" s="3" customFormat="1" ht="17.25" customHeight="1">
      <c r="A33" s="10" t="s">
        <v>25</v>
      </c>
      <c r="B33" s="10" t="s">
        <v>26</v>
      </c>
      <c r="C33" s="11">
        <f>24166.81+439830.1+65496.57</f>
        <v>529493.48</v>
      </c>
    </row>
    <row r="34" spans="1:3" s="3" customFormat="1" ht="17.25" customHeight="1">
      <c r="A34" s="10" t="s">
        <v>27</v>
      </c>
      <c r="B34" s="10" t="s">
        <v>28</v>
      </c>
      <c r="C34" s="11">
        <f>575541.03+305080.83</f>
        <v>880621.8600000001</v>
      </c>
    </row>
    <row r="35" spans="1:3" s="3" customFormat="1" ht="17.25" customHeight="1">
      <c r="A35" s="10" t="s">
        <v>29</v>
      </c>
      <c r="B35" s="10" t="s">
        <v>30</v>
      </c>
      <c r="C35" s="11">
        <v>81559.22</v>
      </c>
    </row>
    <row r="36" spans="1:3" s="3" customFormat="1" ht="17.25" customHeight="1">
      <c r="A36" s="10" t="s">
        <v>31</v>
      </c>
      <c r="B36" s="10" t="s">
        <v>32</v>
      </c>
      <c r="C36" s="11">
        <v>316128.77</v>
      </c>
    </row>
    <row r="37" spans="1:3" s="3" customFormat="1" ht="17.25" customHeight="1">
      <c r="A37" s="10" t="s">
        <v>33</v>
      </c>
      <c r="B37" s="10" t="s">
        <v>34</v>
      </c>
      <c r="C37" s="11">
        <v>113089.54</v>
      </c>
    </row>
    <row r="38" spans="1:3" s="3" customFormat="1" ht="17.25" customHeight="1">
      <c r="A38" s="10" t="s">
        <v>35</v>
      </c>
      <c r="B38" s="10" t="s">
        <v>36</v>
      </c>
      <c r="C38" s="11">
        <v>375056.41</v>
      </c>
    </row>
    <row r="39" spans="1:3" s="3" customFormat="1" ht="105">
      <c r="A39" s="10" t="s">
        <v>37</v>
      </c>
      <c r="B39" s="10" t="s">
        <v>86</v>
      </c>
      <c r="C39" s="12">
        <f>17103.46+0+0+20237.34</f>
        <v>37340.8</v>
      </c>
    </row>
    <row r="40" spans="1:3" s="3" customFormat="1" ht="17.25" customHeight="1">
      <c r="A40" s="10" t="s">
        <v>38</v>
      </c>
      <c r="B40" s="10" t="s">
        <v>39</v>
      </c>
      <c r="C40" s="11">
        <f>484472.08+1265.09</f>
        <v>485737.17000000004</v>
      </c>
    </row>
    <row r="41" spans="1:3" s="3" customFormat="1" ht="17.25" customHeight="1">
      <c r="A41" s="10" t="s">
        <v>40</v>
      </c>
      <c r="B41" s="10" t="s">
        <v>41</v>
      </c>
      <c r="C41" s="12">
        <f>672776.48+17598.39</f>
        <v>690374.87</v>
      </c>
    </row>
    <row r="42" spans="1:3" s="3" customFormat="1" ht="17.25" customHeight="1">
      <c r="A42" s="10" t="s">
        <v>42</v>
      </c>
      <c r="B42" s="10" t="s">
        <v>43</v>
      </c>
      <c r="C42" s="11">
        <f>32038.54</f>
        <v>32038.54</v>
      </c>
    </row>
    <row r="43" spans="1:3" s="3" customFormat="1" ht="32.25" customHeight="1">
      <c r="A43" s="10" t="s">
        <v>44</v>
      </c>
      <c r="B43" s="10" t="s">
        <v>45</v>
      </c>
      <c r="C43" s="11">
        <f>609589.89</f>
        <v>609589.89</v>
      </c>
    </row>
    <row r="44" spans="1:3" s="3" customFormat="1" ht="17.25" customHeight="1">
      <c r="A44" s="10" t="s">
        <v>46</v>
      </c>
      <c r="B44" s="10" t="s">
        <v>47</v>
      </c>
      <c r="C44" s="12">
        <f>54606.54+76790</f>
        <v>131396.54</v>
      </c>
    </row>
    <row r="45" spans="1:3" s="3" customFormat="1" ht="17.25" customHeight="1">
      <c r="A45" s="10" t="s">
        <v>48</v>
      </c>
      <c r="B45" s="10" t="s">
        <v>49</v>
      </c>
      <c r="C45" s="11">
        <v>34266</v>
      </c>
    </row>
    <row r="46" spans="1:3" s="3" customFormat="1" ht="30">
      <c r="A46" s="10" t="s">
        <v>50</v>
      </c>
      <c r="B46" s="10" t="s">
        <v>51</v>
      </c>
      <c r="C46" s="12">
        <v>9435</v>
      </c>
    </row>
    <row r="47" spans="1:3" s="3" customFormat="1" ht="17.25" customHeight="1">
      <c r="A47" s="10" t="s">
        <v>52</v>
      </c>
      <c r="B47" s="10" t="s">
        <v>53</v>
      </c>
      <c r="C47" s="11">
        <v>482.92</v>
      </c>
    </row>
    <row r="48" spans="1:3" s="3" customFormat="1" ht="17.25" customHeight="1">
      <c r="A48" s="10" t="s">
        <v>54</v>
      </c>
      <c r="B48" s="10" t="s">
        <v>55</v>
      </c>
      <c r="C48" s="11">
        <v>43431.08</v>
      </c>
    </row>
    <row r="49" spans="1:4" s="3" customFormat="1" ht="17.25" customHeight="1">
      <c r="A49" s="10" t="s">
        <v>56</v>
      </c>
      <c r="B49" s="10" t="s">
        <v>57</v>
      </c>
      <c r="C49" s="11">
        <v>0</v>
      </c>
      <c r="D49" s="5"/>
    </row>
    <row r="50" spans="1:5" s="3" customFormat="1" ht="31.5" customHeight="1">
      <c r="A50" s="10" t="s">
        <v>58</v>
      </c>
      <c r="B50" s="10" t="s">
        <v>59</v>
      </c>
      <c r="C50" s="11">
        <f>118964.99+3299</f>
        <v>122263.99</v>
      </c>
      <c r="D50" s="5"/>
      <c r="E50" s="5"/>
    </row>
    <row r="51" spans="1:3" s="3" customFormat="1" ht="15" customHeight="1">
      <c r="A51" s="10" t="s">
        <v>60</v>
      </c>
      <c r="B51" s="10" t="s">
        <v>89</v>
      </c>
      <c r="C51" s="11">
        <v>0</v>
      </c>
    </row>
    <row r="52" spans="1:4" s="3" customFormat="1" ht="15" customHeight="1">
      <c r="A52" s="10" t="s">
        <v>61</v>
      </c>
      <c r="B52" s="10" t="s">
        <v>62</v>
      </c>
      <c r="C52" s="11">
        <f>1096166.36-65496.57-20237.34</f>
        <v>1010432.4500000002</v>
      </c>
      <c r="D52" s="5"/>
    </row>
    <row r="53" spans="1:4" s="3" customFormat="1" ht="15" customHeight="1">
      <c r="A53" s="10"/>
      <c r="B53" s="10" t="s">
        <v>15</v>
      </c>
      <c r="C53" s="11">
        <f>SUM(C27:C52)</f>
        <v>10424867.249999996</v>
      </c>
      <c r="D53" s="5"/>
    </row>
    <row r="54" spans="1:4" s="3" customFormat="1" ht="21" customHeight="1">
      <c r="A54" s="4"/>
      <c r="B54" s="5"/>
      <c r="C54" s="5"/>
      <c r="D54" s="5"/>
    </row>
    <row r="55" spans="1:3" s="3" customFormat="1" ht="18" customHeight="1">
      <c r="A55" s="4" t="s">
        <v>63</v>
      </c>
      <c r="C55" s="1"/>
    </row>
    <row r="56" spans="1:3" s="3" customFormat="1" ht="18.75" customHeight="1">
      <c r="A56" s="15" t="s">
        <v>4</v>
      </c>
      <c r="B56" s="15" t="s">
        <v>5</v>
      </c>
      <c r="C56" s="16" t="s">
        <v>6</v>
      </c>
    </row>
    <row r="57" spans="1:3" s="3" customFormat="1" ht="17.25" customHeight="1">
      <c r="A57" s="10" t="s">
        <v>7</v>
      </c>
      <c r="B57" s="10" t="s">
        <v>64</v>
      </c>
      <c r="C57" s="11">
        <v>0</v>
      </c>
    </row>
    <row r="58" spans="1:3" s="3" customFormat="1" ht="17.25" customHeight="1">
      <c r="A58" s="10" t="s">
        <v>9</v>
      </c>
      <c r="B58" s="10" t="s">
        <v>65</v>
      </c>
      <c r="C58" s="11">
        <v>0</v>
      </c>
    </row>
    <row r="59" spans="1:3" s="3" customFormat="1" ht="31.5" customHeight="1">
      <c r="A59" s="10" t="s">
        <v>11</v>
      </c>
      <c r="B59" s="10" t="s">
        <v>66</v>
      </c>
      <c r="C59" s="11">
        <v>0</v>
      </c>
    </row>
    <row r="60" spans="1:3" s="3" customFormat="1" ht="16.5" customHeight="1">
      <c r="A60" s="10" t="s">
        <v>13</v>
      </c>
      <c r="B60" s="10" t="s">
        <v>67</v>
      </c>
      <c r="C60" s="14">
        <v>0</v>
      </c>
    </row>
    <row r="61" spans="1:3" s="3" customFormat="1" ht="16.5" customHeight="1">
      <c r="A61" s="10" t="s">
        <v>21</v>
      </c>
      <c r="B61" s="10" t="s">
        <v>68</v>
      </c>
      <c r="C61" s="11">
        <f>83176.28+0</f>
        <v>83176.28</v>
      </c>
    </row>
    <row r="62" spans="1:3" s="3" customFormat="1" ht="16.5" customHeight="1">
      <c r="A62" s="10"/>
      <c r="B62" s="10" t="s">
        <v>15</v>
      </c>
      <c r="C62" s="11">
        <f>SUM(C57:C61)</f>
        <v>83176.28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69</v>
      </c>
      <c r="C64" s="1"/>
    </row>
    <row r="65" spans="1:3" s="3" customFormat="1" ht="18.75" customHeight="1">
      <c r="A65" s="15" t="s">
        <v>4</v>
      </c>
      <c r="B65" s="15" t="s">
        <v>5</v>
      </c>
      <c r="C65" s="16" t="s">
        <v>6</v>
      </c>
    </row>
    <row r="66" spans="1:3" s="3" customFormat="1" ht="16.5" customHeight="1">
      <c r="A66" s="10" t="s">
        <v>7</v>
      </c>
      <c r="B66" s="10" t="s">
        <v>70</v>
      </c>
      <c r="C66" s="11">
        <v>0</v>
      </c>
    </row>
    <row r="67" spans="1:3" s="3" customFormat="1" ht="16.5" customHeight="1">
      <c r="A67" s="10" t="s">
        <v>9</v>
      </c>
      <c r="B67" s="10" t="s">
        <v>71</v>
      </c>
      <c r="C67" s="11">
        <v>0</v>
      </c>
    </row>
    <row r="68" spans="1:3" s="3" customFormat="1" ht="16.5" customHeight="1">
      <c r="A68" s="10"/>
      <c r="B68" s="10" t="s">
        <v>15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9" t="s">
        <v>72</v>
      </c>
      <c r="B70" s="19"/>
      <c r="C70" s="19"/>
    </row>
    <row r="71" spans="1:3" s="3" customFormat="1" ht="18.75" customHeight="1">
      <c r="A71" s="15" t="s">
        <v>4</v>
      </c>
      <c r="B71" s="15" t="s">
        <v>82</v>
      </c>
      <c r="C71" s="16" t="s">
        <v>6</v>
      </c>
    </row>
    <row r="72" spans="1:3" s="3" customFormat="1" ht="17.25" customHeight="1">
      <c r="A72" s="10" t="s">
        <v>7</v>
      </c>
      <c r="B72" s="10" t="s">
        <v>73</v>
      </c>
      <c r="C72" s="11">
        <f>34503833.19+13520622.55+25136325.23+124953.49+5876.06+15120413.67+6673437.16</f>
        <v>95085461.35</v>
      </c>
    </row>
    <row r="73" spans="1:3" s="3" customFormat="1" ht="17.25" customHeight="1">
      <c r="A73" s="10" t="s">
        <v>9</v>
      </c>
      <c r="B73" s="10" t="s">
        <v>74</v>
      </c>
      <c r="C73" s="11">
        <f>2522773.8-27016+7000+27016+82696+4420000+5122496.19+1263279.83+20000+36000+105010.22</f>
        <v>13579256.040000001</v>
      </c>
    </row>
    <row r="74" spans="1:3" s="3" customFormat="1" ht="17.25" customHeight="1">
      <c r="A74" s="10" t="s">
        <v>11</v>
      </c>
      <c r="B74" s="10" t="s">
        <v>75</v>
      </c>
      <c r="C74" s="11">
        <f>-55680+40420+55680+580920.83</f>
        <v>621340.83</v>
      </c>
    </row>
    <row r="75" spans="1:3" s="3" customFormat="1" ht="17.25" customHeight="1">
      <c r="A75" s="10" t="s">
        <v>13</v>
      </c>
      <c r="B75" s="10" t="s">
        <v>76</v>
      </c>
      <c r="C75" s="11">
        <v>0</v>
      </c>
    </row>
    <row r="76" spans="1:3" s="3" customFormat="1" ht="17.25" customHeight="1">
      <c r="A76" s="10"/>
      <c r="B76" s="10" t="s">
        <v>15</v>
      </c>
      <c r="C76" s="11">
        <f>SUM(C72:C75)</f>
        <v>109286058.22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77</v>
      </c>
      <c r="C78" s="1"/>
    </row>
    <row r="79" spans="1:3" s="3" customFormat="1" ht="18.75" customHeight="1">
      <c r="A79" s="15" t="s">
        <v>4</v>
      </c>
      <c r="B79" s="15" t="s">
        <v>83</v>
      </c>
      <c r="C79" s="16" t="s">
        <v>6</v>
      </c>
    </row>
    <row r="80" spans="1:3" s="3" customFormat="1" ht="16.5" customHeight="1">
      <c r="A80" s="10" t="s">
        <v>7</v>
      </c>
      <c r="B80" s="10" t="s">
        <v>78</v>
      </c>
      <c r="C80" s="11">
        <v>0</v>
      </c>
    </row>
    <row r="81" spans="1:3" s="3" customFormat="1" ht="16.5" customHeight="1">
      <c r="A81" s="10" t="s">
        <v>9</v>
      </c>
      <c r="B81" s="10" t="s">
        <v>79</v>
      </c>
      <c r="C81" s="11">
        <f>3621352.4+1300-1616526.07</f>
        <v>2006126.3299999998</v>
      </c>
    </row>
    <row r="82" spans="1:3" s="3" customFormat="1" ht="16.5" customHeight="1">
      <c r="A82" s="10" t="s">
        <v>11</v>
      </c>
      <c r="B82" s="10" t="s">
        <v>80</v>
      </c>
      <c r="C82" s="11">
        <v>9318</v>
      </c>
    </row>
    <row r="83" spans="1:3" s="3" customFormat="1" ht="16.5" customHeight="1">
      <c r="A83" s="10" t="s">
        <v>13</v>
      </c>
      <c r="B83" s="10" t="s">
        <v>81</v>
      </c>
      <c r="C83" s="11">
        <f>28908.98+102681.48-1698.67</f>
        <v>129891.79</v>
      </c>
    </row>
    <row r="84" spans="1:3" s="3" customFormat="1" ht="16.5" customHeight="1">
      <c r="A84" s="10"/>
      <c r="B84" s="10" t="s">
        <v>15</v>
      </c>
      <c r="C84" s="11">
        <f>SUM(C80:C83)</f>
        <v>2145336.1199999996</v>
      </c>
    </row>
    <row r="85" ht="12.75">
      <c r="A85" s="6" t="s">
        <v>85</v>
      </c>
    </row>
    <row r="86" spans="1:4" ht="12" customHeight="1">
      <c r="A86" s="20" t="s">
        <v>87</v>
      </c>
      <c r="B86" s="20"/>
      <c r="C86" s="20"/>
      <c r="D86" s="17"/>
    </row>
    <row r="87" spans="1:3" s="13" customFormat="1" ht="21" customHeight="1">
      <c r="A87" s="18" t="s">
        <v>88</v>
      </c>
      <c r="B87" s="18"/>
      <c r="C87" s="18"/>
    </row>
    <row r="88" spans="1:3" s="13" customFormat="1" ht="37.5" customHeight="1">
      <c r="A88" s="18"/>
      <c r="B88" s="18"/>
      <c r="C88" s="18"/>
    </row>
  </sheetData>
  <mergeCells count="4">
    <mergeCell ref="A88:C88"/>
    <mergeCell ref="A70:C70"/>
    <mergeCell ref="A86:C86"/>
    <mergeCell ref="A87:C87"/>
  </mergeCells>
  <printOptions horizontalCentered="1"/>
  <pageMargins left="0.7480314960629921" right="0.4724409448818898" top="0.5118110236220472" bottom="0.4724409448818898" header="0.5118110236220472" footer="0.5118110236220472"/>
  <pageSetup fitToHeight="2" horizontalDpi="300" verticalDpi="300" orientation="portrait" paperSize="9" scale="80" r:id="rId2"/>
  <rowBreaks count="1" manualBreakCount="1">
    <brk id="44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2013-07-05T21:24:12Z</cp:lastPrinted>
  <dcterms:created xsi:type="dcterms:W3CDTF">2011-09-13T20:49:20Z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